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tcdf-my.sharepoint.com/personal/emili_banno_tc_df_gov_br/Documents/Documentos/MEUS DOCUMENTOS/TCDF_TELETRABALHO/2024/Portal Transparência/"/>
    </mc:Choice>
  </mc:AlternateContent>
  <xr:revisionPtr revIDLastSave="468" documentId="8_{5DE60154-A019-45D5-9C59-D733BA1891BE}" xr6:coauthVersionLast="47" xr6:coauthVersionMax="47" xr10:uidLastSave="{46DC3A9D-2EC7-4F65-B6EA-41B4F9A88652}"/>
  <bookViews>
    <workbookView xWindow="-120" yWindow="-120" windowWidth="29040" windowHeight="15840" xr2:uid="{00000000-000D-0000-FFFF-FFFF00000000}"/>
  </bookViews>
  <sheets>
    <sheet name="Result. Licit.2023" sheetId="2" r:id="rId1"/>
  </sheets>
  <definedNames>
    <definedName name="_xlnm.Print_Area" localSheetId="0">'Result. Licit.2023'!$A$1:$K$6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5" i="2" l="1"/>
  <c r="G25" i="2"/>
  <c r="H11" i="2"/>
  <c r="H17" i="2"/>
  <c r="H20" i="2"/>
  <c r="H14" i="2"/>
  <c r="H18" i="2"/>
  <c r="H15" i="2"/>
  <c r="H4" i="2"/>
  <c r="H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 Banno</author>
  </authors>
  <commentList>
    <comment ref="C3" authorId="0" shapeId="0" xr:uid="{C522A846-93FD-4841-AFAF-490456017819}">
      <text>
        <r>
          <rPr>
            <b/>
            <sz val="9"/>
            <color indexed="81"/>
            <rFont val="Segoe UI"/>
            <family val="2"/>
          </rPr>
          <t>Modalidade de Licitação:
- Pregão Eletrônico
- Concorrência</t>
        </r>
      </text>
    </comment>
    <comment ref="D3" authorId="0" shapeId="0" xr:uid="{B147E3E8-A979-4A42-9D43-158A593530BB}">
      <text>
        <r>
          <rPr>
            <b/>
            <sz val="9"/>
            <color indexed="81"/>
            <rFont val="Segoe UI"/>
            <family val="2"/>
          </rPr>
          <t>Edital de Licitação (sigla):
- PE - Pregão eletrônico;
- CC - Concorrência.</t>
        </r>
      </text>
    </comment>
    <comment ref="I3" authorId="0" shapeId="0" xr:uid="{26B19173-1CEA-40FB-A73B-42F250823D10}">
      <text>
        <r>
          <rPr>
            <b/>
            <sz val="9"/>
            <color indexed="81"/>
            <rFont val="Segoe UI"/>
            <family val="2"/>
          </rPr>
          <t>Situação do certame:
- Aberto;
- Em andamento;
- Encerrado (= Adjudicação)
- Homologado;
- Revogado;
- Fracassado;
- Deserta;
- Suspensa;
- Reaberta; e
- Retificada.</t>
        </r>
      </text>
    </comment>
  </commentList>
</comments>
</file>

<file path=xl/sharedStrings.xml><?xml version="1.0" encoding="utf-8"?>
<sst xmlns="http://schemas.openxmlformats.org/spreadsheetml/2006/main" count="167" uniqueCount="126">
  <si>
    <t>RESULTADOS DE PROCESSOS LICITATÓRIOS - 2023
(Lançado de acordo com ano de realização do procedimento licitatório)</t>
  </si>
  <si>
    <t>Nº</t>
  </si>
  <si>
    <t xml:space="preserve">Processo nº </t>
  </si>
  <si>
    <t>Modalidade</t>
  </si>
  <si>
    <t>Edital de Licitação</t>
  </si>
  <si>
    <t>Descrição do Objeto</t>
  </si>
  <si>
    <t>Data da Sessão de Abertura</t>
  </si>
  <si>
    <t>Valor Total Estimado</t>
  </si>
  <si>
    <t>Valor Total Contratado</t>
  </si>
  <si>
    <t>Situação do certame</t>
  </si>
  <si>
    <t>Observações</t>
  </si>
  <si>
    <t>Link para acesso ao Termo de Homologação do Procedimento Licitatório, com a indicação do(s) vencedor(es) do certame e seus respectivos valores adjudicados</t>
  </si>
  <si>
    <t>00600-00007053/2022-05-e</t>
  </si>
  <si>
    <t>Pregão Eletrônico</t>
  </si>
  <si>
    <t>PE n° 1/2023</t>
  </si>
  <si>
    <t>Contratação de empresa especializada para fornecimento de subscrição de Solução Tecnológica de Segurança Corporativa na modalidade SaaS, baseada em coleta e integração de dados em fontes abertas, com ênfase no monitoramento de infraestrutura do Tribunal de Contas do Distrito Federal (TCDF), referente aos sistemas informatizados disponibilizados pelo TCDF.</t>
  </si>
  <si>
    <t>Homologado</t>
  </si>
  <si>
    <t>http://comprasnet.gov.br/livre/Pregao/termohom.asp?prgcod=1114138&amp;co_no_uasg=974003&amp;numprp=12023&amp;codigoModalidade=5&amp;f_lstSrp=&amp;f_Uf=&amp;f_numPrp=12023&amp;f_coduasg=974003&amp;f_codMod=5&amp;f_tpPregao=E&amp;f_lstICMS=&amp;f_dtAberturaIni=&amp;f_dtAberturaFim=</t>
  </si>
  <si>
    <t>00600-00013757/2022-17-e</t>
  </si>
  <si>
    <t>PE n° 2/2023</t>
  </si>
  <si>
    <t>Contratação de empresa especializada para fornecimento de 126 baterias de chumbo ácida regulada por válvula de tensão nominal 12 V, capacidade nominal de 9 Ah para formar os bancos de bateria para Nobreaks.</t>
  </si>
  <si>
    <t>http://comprasnet.gov.br/livre/Pregao/termohom.asp?prgcod=1114753&amp;co_no_uasg=974003&amp;numprp=22023&amp;codigoModalidade=5&amp;f_lstSrp=&amp;f_Uf=&amp;f_numPrp=22023&amp;f_coduasg=974003&amp;f_codMod=5&amp;f_tpPregao=E&amp;f_lstICMS=&amp;f_dtAberturaIni=&amp;f_dtAberturaFim=</t>
  </si>
  <si>
    <t>00600-00013157/2022-41-e</t>
  </si>
  <si>
    <t>PE n° 3/2023</t>
  </si>
  <si>
    <t>Contratação de empresa para fornecimento de coffee break para o exercício de 2023.</t>
  </si>
  <si>
    <t>http://comprasnet.gov.br/livre/Pregao/termohom.asp?prgcod=1116369&amp;co_no_uasg=974003&amp;numprp=32023&amp;codigoModalidade=5&amp;f_lstSrp=T&amp;f_Uf=&amp;f_numPrp=32023&amp;f_coduasg=974003&amp;f_codMod=5&amp;f_tpPregao=E&amp;f_lstICMS=T&amp;f_dtAberturaIni=&amp;f_dtAberturaFim=</t>
  </si>
  <si>
    <t>0600-00000395/2023-77-e</t>
  </si>
  <si>
    <t>PE n° 4/2023</t>
  </si>
  <si>
    <t>Contratação de empresa especializada na execução de serviços de Lavanderia de roupas em geral e de roupas dos serviços de saúde do TCDF.</t>
  </si>
  <si>
    <t>Itens 1 a 7 resultaram desertos.</t>
  </si>
  <si>
    <t>http://comprasnet.gov.br/livre/Pregao/termohom.asp?prgcod=1120019&amp;co_no_uasg=974003&amp;numprp=42023&amp;codigoModalidade=5&amp;f_lstSrp=&amp;f_Uf=&amp;f_numPrp=42023&amp;f_coduasg=974003&amp;f_codMod=5&amp;f_tpPregao=E&amp;f_lstICMS=&amp;f_dtAberturaIni=&amp;f_dtAberturaFim=</t>
  </si>
  <si>
    <t>0600-00014750/2022-12-e</t>
  </si>
  <si>
    <t>PE n° 5/2023</t>
  </si>
  <si>
    <t>Contratação de empresa especializada para prestação de serviço de extensão de garantia on-site e suporte técnico de 6 (seis) computadores de rede e fornecimento de módulos de memória RAM com garantia on-site e suporte técnico.</t>
  </si>
  <si>
    <t>Item 2 restou fracassado.</t>
  </si>
  <si>
    <t>http://comprasnet.gov.br/livre/Pregao/termohom.asp?prgcod=1123399&amp;co_no_uasg=974003&amp;numprp=52023&amp;codigoModalidade=5&amp;f_lstSrp=&amp;f_Uf=&amp;f_numPrp=52023&amp;f_coduasg=974003&amp;f_codMod=5&amp;f_tpPregao=E&amp;f_lstICMS=&amp;f_dtAberturaIni=&amp;f_dtAberturaFim=</t>
  </si>
  <si>
    <t>0600-00014146/2022-88-e</t>
  </si>
  <si>
    <t>PE n° 6/2023</t>
  </si>
  <si>
    <t>Contratação de empresa especializada para o fornecimento de materiais bibliográficos no exercício de 2023 a fim de atender a demanda da Biblioteca "Cyro dos Anjos" do TCDF.</t>
  </si>
  <si>
    <t>http://comprasnet.gov.br/livre/Pregao/termohom.asp?prgcod=1124218&amp;co_no_uasg=974003&amp;numprp=62023&amp;codigoModalidade=5&amp;f_lstSrp=&amp;f_Uf=&amp;f_numPrp=62023&amp;f_coduasg=974003&amp;f_codMod=5&amp;f_tpPregao=E&amp;f_lstICMS=&amp;f_dtAberturaIni=&amp;f_dtAberturaFim=</t>
  </si>
  <si>
    <t>00600-00001742/2023-89-e</t>
  </si>
  <si>
    <t>PE nº 7/2023</t>
  </si>
  <si>
    <t>Contratação de empresas especializadas para fornecimento de materiais de odontologia para o atendimento das necessidades da DSAUD do TCDF.</t>
  </si>
  <si>
    <t>Itens 61, 67, 68 e 114 restaram fracassados.
Itens 11, 17, 20, 90, 95, 96, 110, 111, 116, 124, 127, 164, 168, 178, 179, 180, 181, 182, 183, 186, 191, 192, 193, 208, 222, 228, 233 e 237 restaram desertos.</t>
  </si>
  <si>
    <t>http://comprasnet.gov.br/livre/Pregao/termohom.asp?prgcod=1130852&amp;co_no_uasg=974003&amp;numprp=72023&amp;codigoModalidade=5&amp;f_lstSrp=&amp;f_Uf=&amp;f_numPrp=72023&amp;f_coduasg=974003&amp;f_codMod=5&amp;f_tpPregao=E&amp;f_lstICMS=&amp;f_dtAberturaIni=&amp;f_dtAberturaFim=</t>
  </si>
  <si>
    <t>00600-00002624/2023-98-e</t>
  </si>
  <si>
    <t>PE n° 8/2023</t>
  </si>
  <si>
    <t>Contratação de empresa especializada para implementação de solução de infraestrutura de interiores, contemplando o fornecimento, montagem e instalação de divisórias e painéis em vidro blindex, devido à mudança de leiaute interno localizada no Edifício Anexo do Tribunal de Contas do Distrito Federal - TCDF.</t>
  </si>
  <si>
    <t>https://cnetmobile.estaleiro.serpro.gov.br/comprasnet-web/public/compras/acompanhamento-compra?compra=97400305000082023</t>
  </si>
  <si>
    <t>00600-00003278/2023-65-e</t>
  </si>
  <si>
    <t>PE n° 10/2023</t>
  </si>
  <si>
    <t>Contratação de empresa especializada para fornecimento de terminais tefefônicos digitais para atendimento das necessidades do TCDF.</t>
  </si>
  <si>
    <t>Fracassado</t>
  </si>
  <si>
    <t>Realizado novo procedimento: Dispensa Eletrônica nº 82/2023</t>
  </si>
  <si>
    <t>Ver planilha de Dispensa.</t>
  </si>
  <si>
    <t>00600-00007688/2023-85-e</t>
  </si>
  <si>
    <t xml:space="preserve">Pregão Eletrônico </t>
  </si>
  <si>
    <t>PE n° 11/2023</t>
  </si>
  <si>
    <t>Contratação de empresa especializada para prestação de serviços de atendimento telefônico, por intermédio de operação de Central Telefônica – PABX, localizada nas dependências do Tribunal de Contas do Distrito Federal (TCDF).</t>
  </si>
  <si>
    <t>Revogado</t>
  </si>
  <si>
    <t>Será realizado novo procedimento licitatório.</t>
  </si>
  <si>
    <t>https://cnetmobile.estaleiro.serpro.gov.br/comprasnet-web/public/compras/acompanhamento-compra?compra=97400305000112023</t>
  </si>
  <si>
    <t>00600-00005575/2023-45-e</t>
  </si>
  <si>
    <t>PE n° 12/2023</t>
  </si>
  <si>
    <t>Contratação de empresa especializada em para fornecimento de material de consumo (material de expediente), a ser utilizado nas atividades do TCDF.</t>
  </si>
  <si>
    <t>Observações:
1) Pregão Eletrônico nº 9/2023 foi revogado para adequação do edital;
2) Pregão Eletrônico 13/2023 (decorrente do PE nº 9/2023), os itens 15, 16 e 37 foram cancelados por solicitação do SEMAT.</t>
  </si>
  <si>
    <t>https://cnetmobile.estaleiro.serpro.gov.br/comprasnet-web/public/compras/acompanhamento-compra?compra=97400305000122023</t>
  </si>
  <si>
    <t>00600-00006484/2023-27-e</t>
  </si>
  <si>
    <t>PE n° 13/2023</t>
  </si>
  <si>
    <t>Contratação de empresa especializada para fornecimento de toners originais, modelos Samsung MLT-D201L  e Lexmark 84C4HK0, para as impressoras multifuncionais instaladas no parque computacional do Tribunal de Contas do Distrito Federal (TCDF).</t>
  </si>
  <si>
    <t>https://cnetmobile.estaleiro.serpro.gov.br/comprasnet-web/public/compras/acompanhamento-compra?compra=97400305000132023</t>
  </si>
  <si>
    <t>00600-00005057/2023-21-e</t>
  </si>
  <si>
    <t>PE n° 14/2023</t>
  </si>
  <si>
    <t>Contratação de empresa especializada para prestação de serviços contínuos de enfermagem com regime de dedicação exclusiva de mão de obra, contemplando 2 (dois) Profissionais Enfermeiros, nos termos do art. 6º da Lei nº 7.498, de 25 de junho de 1986, devidamente registrados no Conselho Regional de Enfermagem, para atuação na Divisão de Assistência Direta à Saúde (DSAUD) do Tribunal de Contas do Distrito Federal (TCDF).</t>
  </si>
  <si>
    <t>Formalizado Contrato TCDF nº 35/2023</t>
  </si>
  <si>
    <t>https://cnetmobile.estaleiro.serpro.gov.br/comprasnet-web/public/compras/acompanhamento-compra?compra=97400305000142023</t>
  </si>
  <si>
    <t>00600-00000747/2023-94-e</t>
  </si>
  <si>
    <t>PE n° 15/2023</t>
  </si>
  <si>
    <t>Contratação de empresa(s) especializada(s) para fornecimento de estações de trabalhos e notebooks, contemplando garantia on site de 60 (sessenta) meses, bem como fones de ouvido do tipo over-ear, e bolsas de transporte para notebooks, ambos com garantia on site de 12 meses, para atendimento de demandas internas do Tribunal de Contas do Distrito Federal (TCDF).</t>
  </si>
  <si>
    <t>Formalizado Contratos TCDF nº 38/2023; 39/2023; 40/2023; 41/2023 e 42/2023</t>
  </si>
  <si>
    <t>https://cnetmobile.estaleiro.serpro.gov.br/comprasnet-web/public/compras/acompanhamento-compra?compra=97400305000152023</t>
  </si>
  <si>
    <t>00600-00006591/2023-55-e</t>
  </si>
  <si>
    <t>PE n° 16/2023</t>
  </si>
  <si>
    <t>Contratação de empresa(s) especializada(s) para fornecimento de storages e switches, contemplando garantia on site de 60 (sessenta) meses, para atendimento de demandas internas do Tribunal de Contas do Distrito Federal (TCDF).</t>
  </si>
  <si>
    <t>Formalizado Contratos TCDF nº 33/2023 e 34/2023</t>
  </si>
  <si>
    <t>https://cnetmobile.estaleiro.serpro.gov.br/comprasnet-web/public/compras/acompanhamento-compra?compra=97400305000162023</t>
  </si>
  <si>
    <t>00600-00008349/2023-16-e</t>
  </si>
  <si>
    <t>PE nº 17/2023</t>
  </si>
  <si>
    <r>
      <t xml:space="preserve">Contratação de empresa especializada para prestação de serviço de subscrição de licença Elastic Stack Enterprise. (Instalação, configuração e atualização do Elastic Open Source).
</t>
    </r>
    <r>
      <rPr>
        <sz val="11"/>
        <color rgb="FFFF0000"/>
        <rFont val="Calibri"/>
        <family val="2"/>
        <scheme val="minor"/>
      </rPr>
      <t xml:space="preserve">(*) OBS.: Ver PE nº 19/2023 </t>
    </r>
  </si>
  <si>
    <t>Cancelado</t>
  </si>
  <si>
    <t>Cancelado por inconsistência entre o objeto do edital e o cadastrado no Compras.gov.br</t>
  </si>
  <si>
    <t>00600-0000-6592/2023-08-e</t>
  </si>
  <si>
    <t>PE n° 18/2023</t>
  </si>
  <si>
    <t>Contratação de empresa especializada no fornecimento de soluções de segurança de redes de computadores, compostas de firewall corporativo e multifuncional, incluídos todos os softwares e suas licenças de uso por subscrição, gerenciamento centralizado, serviços de implantação, repasse de conhecimento da solução (treinamento), garantia de atualização contínua pelo período de 60 (sessenta) meses, a fim de atender às necessidades do TCDF.</t>
  </si>
  <si>
    <t>Formalizado Contrato TCDF nº 37/2023</t>
  </si>
  <si>
    <t>https://cnetmobile.estaleiro.serpro.gov.br/comprasnet-web/public/compras/acompanhamento-compra?compra=97400305000182023</t>
  </si>
  <si>
    <t>PE n° 19/2023</t>
  </si>
  <si>
    <r>
      <t xml:space="preserve">Contratação de empresa especializada para a prestação de serviço de: subscrição de licença de software Elastic Stack Enterprise por 36 (trinta e seis) meses; instalação, configuração e atualização do Elastic Open Source; prestação de serviços especializados, sob demanda, relacionados ao Catálogo de Serviços; e prestação de serviços de treinamento.
</t>
    </r>
    <r>
      <rPr>
        <sz val="11"/>
        <color rgb="FFFF0000"/>
        <rFont val="Calibri"/>
        <family val="2"/>
        <scheme val="minor"/>
      </rPr>
      <t>(*) OBS.: Novo número de Pregão, em razão de inconsistência ocorrida no PE nº 17/2023</t>
    </r>
  </si>
  <si>
    <t>Formalizado Contrato TCDF nº 36/2023</t>
  </si>
  <si>
    <t>https://cnetmobile.estaleiro.serpro.gov.br/comprasnet-web/public/compras/acompanhamento-compra?compra=97400305000192023</t>
  </si>
  <si>
    <t>00600-00013708/2023-57-e</t>
  </si>
  <si>
    <t>20/2023</t>
  </si>
  <si>
    <t>Contratação de empresa especializada para prestação de serviço de fornecimento de passagens aéreas, mediante a instalação em computadores do TCDF, de sistema on-line automatizado, contemplando o serviço de agenciamento de viagens, sob demanda.</t>
  </si>
  <si>
    <t>Formalizado Contrato TCDF nº 44/2023</t>
  </si>
  <si>
    <t>00600-00014114/2023-63-e</t>
  </si>
  <si>
    <t>21/2023</t>
  </si>
  <si>
    <t>Contratação/renovação de licenças de sistemas operacionais Microsoft para Servidores, sistemas gerenciadores de bancos de dados (SGBD) SQL Server e licenças de complemento para solução de automação na Plataforma Power, tais como Power Automate, Power Apps, Power Virtual Agents, Power BI, etc, visando a execução de atividades de automações e atendimentos robotizados de forma desassistida ou não, além da contratação de créditos de nuvem para suportar algumas dessas automações, atendendo às requisições de uso provenientes das áreas finalísticas e meio do Tribunal de Contas do Distrito Federal (TCDF).</t>
  </si>
  <si>
    <t>Contrato em processo de formalização</t>
  </si>
  <si>
    <t>https://cnetmobile.estaleiro.serpro.gov.br/comprasnet-web/public/compras/acompanhamento-compra?compra=97400305000212023</t>
  </si>
  <si>
    <t>00600-00003234/2023-35-e</t>
  </si>
  <si>
    <t>22/2023</t>
  </si>
  <si>
    <t>Contratação de empresa especializada para fornecimento de solução de segurança eletrônica integrada, composta por sistema de circuito fechado de televisão (CFTV-VMS), sistema de controle de acesso e demais componentes, com garantia on-site de 24 (vinte e quatro) meses, para instalação nos edifícios do Tribunal de Contas do Distrito Federal, incluindo suporte técnico e atualização de software pelo período de 12 (doze) meses e treinamento operacional.</t>
  </si>
  <si>
    <t>Será realizado novo procedimento licitatório por meio do Pregão Eletrônico n° 90011/2024</t>
  </si>
  <si>
    <t>https://cnetmobile.estaleiro.serpro.gov.br/comprasnet-web/public/compras/acompanhamento-compra?compra=97400305000222023</t>
  </si>
  <si>
    <t>00600-00006181/2022-23-e</t>
  </si>
  <si>
    <r>
      <t xml:space="preserve">Concorrência
</t>
    </r>
    <r>
      <rPr>
        <sz val="8"/>
        <color theme="1"/>
        <rFont val="Calibri"/>
        <family val="2"/>
      </rPr>
      <t>(*) Lei nº 8.666/1993</t>
    </r>
  </si>
  <si>
    <t>01/2023</t>
  </si>
  <si>
    <t>Permissão onerosa de uso de bem público do Distrito Federal no espaço denominado “CAFÉ &amp; CONVENIÊNCIA” localizado no TCDF, com área aproximada de 86m², com a finalidade específica de exploração, por uma única empresa, de serviços de lanchonete.</t>
  </si>
  <si>
    <t>Formalizado Termo de Permissão Onerosa de Uso nº 01/2023</t>
  </si>
  <si>
    <t>https://etcdf.tc.df.gov.br/?a=consultaETCDF&amp;f=formPrincipal&amp;nrproc=6181&amp;anoproc=2022</t>
  </si>
  <si>
    <t>00600-00003240/2023-92-e</t>
  </si>
  <si>
    <r>
      <t xml:space="preserve">Concorrência Eletrônica
</t>
    </r>
    <r>
      <rPr>
        <sz val="8"/>
        <color theme="1"/>
        <rFont val="Calibri"/>
        <family val="2"/>
      </rPr>
      <t>(*) Lei nº 14.133/2021</t>
    </r>
  </si>
  <si>
    <t>Contratação de empresa especializada para a realização de obras e serviços de engenharia nos Edifícios Sede e Anexo do TCDF.</t>
  </si>
  <si>
    <t>Formalizado Contrato TCDF nº 31/2023</t>
  </si>
  <si>
    <t>https://cnetmobile.estaleiro.serpro.gov.br/comprasnet-web/public/compras/acompanhamento-compra?compra=97400303000012023</t>
  </si>
  <si>
    <t>Data da última atualização: 02/05/2024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</si>
</sst>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17" x14ac:knownFonts="1">
    <font>
      <sz val="11"/>
      <color theme="1"/>
      <name val="Calibri"/>
      <family val="2"/>
      <scheme val="minor"/>
    </font>
    <font>
      <u/>
      <sz val="11"/>
      <color theme="10"/>
      <name val="Calibri"/>
      <family val="2"/>
      <scheme val="minor"/>
    </font>
    <font>
      <b/>
      <sz val="11"/>
      <color rgb="FFFFFF00"/>
      <name val="Calibri"/>
      <family val="2"/>
    </font>
    <font>
      <sz val="11"/>
      <color theme="1"/>
      <name val="Calibri"/>
      <family val="2"/>
    </font>
    <font>
      <b/>
      <sz val="11"/>
      <color theme="1"/>
      <name val="Calibri"/>
      <family val="2"/>
    </font>
    <font>
      <sz val="11"/>
      <color rgb="FF333333"/>
      <name val="Calibri"/>
      <family val="2"/>
    </font>
    <font>
      <b/>
      <sz val="9"/>
      <color indexed="81"/>
      <name val="Segoe UI"/>
      <family val="2"/>
    </font>
    <font>
      <sz val="10"/>
      <color indexed="8"/>
      <name val="MS Sans Serif"/>
    </font>
    <font>
      <sz val="8"/>
      <name val="Calibri"/>
      <family val="2"/>
      <scheme val="minor"/>
    </font>
    <font>
      <b/>
      <sz val="11"/>
      <color rgb="FFFF0000"/>
      <name val="Calibri"/>
      <family val="2"/>
    </font>
    <font>
      <sz val="11"/>
      <color rgb="FF000000"/>
      <name val="Calibri"/>
      <family val="2"/>
    </font>
    <font>
      <sz val="11"/>
      <color rgb="FFFF0000"/>
      <name val="Calibri"/>
      <family val="2"/>
    </font>
    <font>
      <sz val="11"/>
      <color rgb="FFFF0000"/>
      <name val="Calibri"/>
      <family val="2"/>
      <scheme val="minor"/>
    </font>
    <font>
      <sz val="12"/>
      <color theme="1"/>
      <name val="Calibri"/>
      <family val="2"/>
      <scheme val="minor"/>
    </font>
    <font>
      <sz val="11"/>
      <name val="Calibri"/>
      <family val="2"/>
    </font>
    <font>
      <sz val="8"/>
      <color theme="1"/>
      <name val="Calibri"/>
      <family val="2"/>
    </font>
    <font>
      <u/>
      <sz val="11"/>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0" fontId="7" fillId="0" borderId="0"/>
    <xf numFmtId="0" fontId="1" fillId="0" borderId="0" applyNumberFormat="0" applyFill="0" applyBorder="0" applyAlignment="0" applyProtection="0"/>
  </cellStyleXfs>
  <cellXfs count="130">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4" fontId="4"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44" fontId="3" fillId="0" borderId="1" xfId="0" applyNumberFormat="1" applyFont="1" applyBorder="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justify" vertical="center"/>
    </xf>
    <xf numFmtId="44" fontId="3" fillId="0" borderId="0" xfId="0" applyNumberFormat="1" applyFont="1" applyAlignment="1">
      <alignment horizontal="center" vertical="center"/>
    </xf>
    <xf numFmtId="0" fontId="1" fillId="0" borderId="1" xfId="1" applyBorder="1" applyAlignment="1">
      <alignment horizontal="center" vertical="center" wrapText="1"/>
    </xf>
    <xf numFmtId="49"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vertical="center"/>
    </xf>
    <xf numFmtId="44" fontId="3" fillId="0" borderId="1" xfId="0" applyNumberFormat="1" applyFont="1" applyBorder="1" applyAlignment="1">
      <alignment horizontal="left" vertical="center"/>
    </xf>
    <xf numFmtId="49" fontId="4" fillId="2" borderId="8"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1" fillId="0" borderId="1" xfId="3" applyBorder="1" applyAlignment="1">
      <alignment horizontal="center" vertical="center" wrapText="1"/>
    </xf>
    <xf numFmtId="14" fontId="4" fillId="2" borderId="8" xfId="0" applyNumberFormat="1"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49" fontId="3" fillId="4" borderId="1" xfId="0" applyNumberFormat="1" applyFont="1" applyFill="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49" fontId="3" fillId="0" borderId="9" xfId="0" applyNumberFormat="1" applyFont="1" applyBorder="1" applyAlignment="1">
      <alignment horizontal="justify" vertical="center"/>
    </xf>
    <xf numFmtId="44" fontId="3" fillId="0" borderId="9" xfId="0" applyNumberFormat="1" applyFont="1" applyBorder="1" applyAlignment="1">
      <alignment horizontal="center" vertical="center"/>
    </xf>
    <xf numFmtId="0" fontId="3" fillId="0" borderId="10" xfId="0" applyFont="1" applyBorder="1" applyAlignment="1">
      <alignment horizontal="center" vertical="center"/>
    </xf>
    <xf numFmtId="0" fontId="5" fillId="0" borderId="10" xfId="0" applyFont="1" applyBorder="1" applyAlignment="1">
      <alignment horizontal="center" vertical="center" wrapText="1"/>
    </xf>
    <xf numFmtId="0" fontId="3" fillId="0" borderId="10" xfId="0" applyFont="1" applyBorder="1" applyAlignment="1">
      <alignment horizontal="center" vertical="center" wrapText="1"/>
    </xf>
    <xf numFmtId="49" fontId="3" fillId="0" borderId="10" xfId="0" applyNumberFormat="1" applyFont="1" applyBorder="1" applyAlignment="1">
      <alignment horizontal="justify" vertical="center"/>
    </xf>
    <xf numFmtId="14" fontId="3" fillId="0" borderId="10" xfId="0" applyNumberFormat="1" applyFont="1" applyBorder="1" applyAlignment="1">
      <alignment horizontal="center" vertical="center"/>
    </xf>
    <xf numFmtId="44" fontId="3" fillId="0" borderId="10"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0" xfId="0" applyNumberFormat="1" applyFont="1" applyBorder="1" applyAlignment="1">
      <alignment horizontal="center" vertical="center" wrapText="1"/>
    </xf>
    <xf numFmtId="0" fontId="1" fillId="0" borderId="10" xfId="3" applyBorder="1" applyAlignment="1">
      <alignment horizontal="center" vertical="center" wrapText="1"/>
    </xf>
    <xf numFmtId="14" fontId="3" fillId="0" borderId="9"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49" fontId="3" fillId="0" borderId="11" xfId="0" applyNumberFormat="1" applyFont="1" applyBorder="1" applyAlignment="1">
      <alignment horizontal="justify" vertical="center"/>
    </xf>
    <xf numFmtId="44" fontId="3" fillId="0" borderId="11" xfId="0" applyNumberFormat="1" applyFont="1" applyBorder="1" applyAlignment="1">
      <alignment horizontal="center" vertical="center"/>
    </xf>
    <xf numFmtId="14" fontId="3" fillId="0" borderId="13" xfId="0" applyNumberFormat="1" applyFont="1" applyBorder="1" applyAlignment="1">
      <alignment horizontal="center" vertical="center"/>
    </xf>
    <xf numFmtId="49" fontId="9" fillId="0" borderId="9" xfId="0" applyNumberFormat="1" applyFont="1" applyBorder="1" applyAlignment="1">
      <alignment horizontal="center" vertical="center" wrapText="1"/>
    </xf>
    <xf numFmtId="0" fontId="3" fillId="0" borderId="15" xfId="0" applyFont="1" applyBorder="1" applyAlignment="1">
      <alignment horizontal="center" vertical="center" wrapText="1"/>
    </xf>
    <xf numFmtId="44" fontId="3" fillId="0" borderId="14" xfId="0" applyNumberFormat="1" applyFont="1" applyBorder="1" applyAlignment="1">
      <alignment horizontal="center" vertical="center"/>
    </xf>
    <xf numFmtId="44" fontId="10" fillId="0" borderId="16"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1" fillId="0" borderId="15" xfId="3" applyBorder="1" applyAlignment="1">
      <alignment horizontal="center" vertical="center" wrapText="1"/>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14" fontId="3" fillId="0" borderId="20" xfId="0" applyNumberFormat="1" applyFont="1" applyBorder="1" applyAlignment="1">
      <alignment horizontal="center" vertical="center"/>
    </xf>
    <xf numFmtId="44" fontId="3" fillId="0" borderId="18" xfId="0" applyNumberFormat="1" applyFont="1" applyBorder="1" applyAlignment="1">
      <alignment horizontal="center" vertical="center"/>
    </xf>
    <xf numFmtId="49" fontId="3" fillId="0" borderId="18" xfId="0" applyNumberFormat="1" applyFont="1" applyBorder="1" applyAlignment="1">
      <alignment horizontal="center" vertical="center"/>
    </xf>
    <xf numFmtId="0" fontId="1" fillId="0" borderId="18" xfId="3" applyBorder="1" applyAlignment="1">
      <alignment horizontal="center" vertical="center" wrapText="1"/>
    </xf>
    <xf numFmtId="49" fontId="11" fillId="0" borderId="11" xfId="0" applyNumberFormat="1" applyFont="1" applyBorder="1" applyAlignment="1">
      <alignment horizontal="center" vertical="center" wrapText="1"/>
    </xf>
    <xf numFmtId="49" fontId="3" fillId="0" borderId="9" xfId="0" applyNumberFormat="1" applyFont="1" applyBorder="1" applyAlignment="1">
      <alignment horizontal="justify" vertical="center" wrapText="1"/>
    </xf>
    <xf numFmtId="49" fontId="3" fillId="0" borderId="15"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1" fillId="0" borderId="13" xfId="3" applyBorder="1" applyAlignment="1">
      <alignment horizontal="center" vertical="center" wrapText="1"/>
    </xf>
    <xf numFmtId="49" fontId="3" fillId="0" borderId="11" xfId="0" applyNumberFormat="1" applyFont="1" applyBorder="1" applyAlignment="1">
      <alignment horizontal="left" vertical="center" wrapText="1"/>
    </xf>
    <xf numFmtId="49" fontId="3" fillId="0" borderId="18"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49" fontId="3" fillId="0" borderId="18" xfId="0" applyNumberFormat="1" applyFont="1" applyBorder="1" applyAlignment="1">
      <alignment horizontal="justify" vertical="center" wrapText="1"/>
    </xf>
    <xf numFmtId="14" fontId="3" fillId="0" borderId="18" xfId="0" applyNumberFormat="1" applyFont="1" applyBorder="1" applyAlignment="1">
      <alignment horizontal="center" vertical="center"/>
    </xf>
    <xf numFmtId="49" fontId="14" fillId="0" borderId="9" xfId="0" applyNumberFormat="1" applyFont="1" applyBorder="1" applyAlignment="1">
      <alignment horizontal="center" vertical="center"/>
    </xf>
    <xf numFmtId="0" fontId="1" fillId="0" borderId="9" xfId="1" applyBorder="1" applyAlignment="1">
      <alignment horizontal="center" vertical="center" wrapText="1"/>
    </xf>
    <xf numFmtId="0" fontId="1" fillId="0" borderId="13" xfId="1" applyBorder="1" applyAlignment="1">
      <alignment horizontal="center" vertical="center" wrapText="1"/>
    </xf>
    <xf numFmtId="49" fontId="14" fillId="0" borderId="12" xfId="0" applyNumberFormat="1" applyFont="1" applyBorder="1" applyAlignment="1">
      <alignment horizontal="center" vertical="center"/>
    </xf>
    <xf numFmtId="49" fontId="14" fillId="0" borderId="9" xfId="0" applyNumberFormat="1" applyFont="1" applyBorder="1" applyAlignment="1">
      <alignment horizontal="center" vertical="center" wrapText="1"/>
    </xf>
    <xf numFmtId="0" fontId="1" fillId="0" borderId="18" xfId="1" applyBorder="1" applyAlignment="1">
      <alignment horizontal="center" vertical="center" wrapText="1"/>
    </xf>
    <xf numFmtId="49" fontId="14" fillId="0" borderId="18" xfId="0" applyNumberFormat="1" applyFont="1" applyBorder="1" applyAlignment="1">
      <alignment horizontal="center" vertical="center"/>
    </xf>
    <xf numFmtId="49" fontId="14" fillId="0" borderId="16" xfId="0" applyNumberFormat="1" applyFont="1" applyBorder="1" applyAlignment="1">
      <alignment horizontal="center" vertical="center" wrapText="1"/>
    </xf>
    <xf numFmtId="49" fontId="10" fillId="0" borderId="9" xfId="0" applyNumberFormat="1" applyFont="1" applyBorder="1" applyAlignment="1">
      <alignment vertical="center"/>
    </xf>
    <xf numFmtId="0" fontId="1" fillId="0" borderId="10" xfId="1" applyBorder="1" applyAlignment="1">
      <alignment horizontal="center" vertical="center" wrapText="1"/>
    </xf>
    <xf numFmtId="49" fontId="3" fillId="0" borderId="9" xfId="0" applyNumberFormat="1" applyFont="1" applyBorder="1" applyAlignment="1">
      <alignment horizontal="center" vertical="center" wrapText="1"/>
    </xf>
    <xf numFmtId="0" fontId="0" fillId="0" borderId="10" xfId="0" applyBorder="1" applyAlignment="1">
      <alignment horizontal="justify" vertical="center" wrapText="1"/>
    </xf>
    <xf numFmtId="49" fontId="14" fillId="0" borderId="10" xfId="0" applyNumberFormat="1" applyFont="1" applyBorder="1" applyAlignment="1">
      <alignment horizontal="center" vertical="center" wrapText="1"/>
    </xf>
    <xf numFmtId="0" fontId="3" fillId="0" borderId="13" xfId="0" applyFont="1" applyBorder="1" applyAlignment="1">
      <alignment horizontal="center" vertical="center"/>
    </xf>
    <xf numFmtId="0" fontId="13" fillId="4" borderId="11" xfId="0" applyFont="1" applyFill="1" applyBorder="1" applyAlignment="1">
      <alignment horizontal="center" vertical="center" wrapText="1"/>
    </xf>
    <xf numFmtId="49" fontId="13" fillId="4" borderId="11" xfId="0" applyNumberFormat="1" applyFont="1" applyFill="1" applyBorder="1" applyAlignment="1">
      <alignment horizontal="center" vertical="center"/>
    </xf>
    <xf numFmtId="14" fontId="3" fillId="0" borderId="11"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1" fillId="0" borderId="11" xfId="1" applyBorder="1" applyAlignment="1">
      <alignment horizontal="center" vertical="center" wrapText="1"/>
    </xf>
    <xf numFmtId="49" fontId="3" fillId="0" borderId="1" xfId="0" applyNumberFormat="1" applyFont="1" applyBorder="1" applyAlignment="1">
      <alignment horizontal="justify" vertical="center"/>
    </xf>
    <xf numFmtId="49" fontId="5" fillId="0" borderId="1"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0" xfId="0" applyNumberFormat="1" applyFont="1" applyAlignment="1">
      <alignment horizontal="center" vertical="center" wrapText="1"/>
    </xf>
    <xf numFmtId="14" fontId="3" fillId="0" borderId="0" xfId="0" applyNumberFormat="1" applyFont="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21" xfId="0" applyNumberFormat="1" applyFont="1" applyBorder="1" applyAlignment="1">
      <alignment horizontal="justify" vertical="center"/>
    </xf>
    <xf numFmtId="14" fontId="3" fillId="0" borderId="21" xfId="0" applyNumberFormat="1" applyFont="1" applyBorder="1" applyAlignment="1">
      <alignment horizontal="center" vertical="center"/>
    </xf>
    <xf numFmtId="44" fontId="3" fillId="0" borderId="21"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1" fillId="0" borderId="21" xfId="1" applyBorder="1" applyAlignment="1">
      <alignment horizontal="center" vertical="center" wrapText="1"/>
    </xf>
    <xf numFmtId="0" fontId="13" fillId="4" borderId="9" xfId="0" applyFont="1" applyFill="1" applyBorder="1" applyAlignment="1">
      <alignment horizontal="center" vertical="center" wrapText="1"/>
    </xf>
    <xf numFmtId="49" fontId="3" fillId="0" borderId="9" xfId="0" applyNumberFormat="1" applyFont="1" applyBorder="1" applyAlignment="1">
      <alignment horizontal="center" vertical="center"/>
    </xf>
    <xf numFmtId="0" fontId="1" fillId="0" borderId="9" xfId="3" applyBorder="1" applyAlignment="1">
      <alignment horizontal="center" vertical="center" wrapText="1"/>
    </xf>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1" xfId="0" applyNumberFormat="1" applyFont="1" applyBorder="1" applyAlignment="1">
      <alignment horizontal="justify" vertical="center"/>
    </xf>
    <xf numFmtId="14" fontId="11" fillId="0" borderId="9" xfId="0" applyNumberFormat="1" applyFont="1" applyBorder="1" applyAlignment="1">
      <alignment horizontal="center" vertical="center"/>
    </xf>
    <xf numFmtId="44" fontId="11" fillId="0" borderId="14" xfId="0" applyNumberFormat="1" applyFont="1" applyBorder="1" applyAlignment="1">
      <alignment horizontal="center" vertical="center"/>
    </xf>
    <xf numFmtId="49" fontId="11" fillId="0" borderId="16" xfId="0" applyNumberFormat="1" applyFont="1" applyBorder="1" applyAlignment="1">
      <alignment vertical="center"/>
    </xf>
    <xf numFmtId="49" fontId="11" fillId="0" borderId="17" xfId="0" applyNumberFormat="1" applyFont="1" applyBorder="1" applyAlignment="1">
      <alignment horizontal="center" vertical="center"/>
    </xf>
    <xf numFmtId="0" fontId="10" fillId="0" borderId="9" xfId="0" applyFont="1" applyBorder="1" applyAlignment="1">
      <alignment horizontal="center" vertical="center"/>
    </xf>
    <xf numFmtId="0" fontId="16" fillId="0" borderId="15" xfId="3" applyFont="1" applyBorder="1" applyAlignment="1">
      <alignment horizontal="center" vertical="center" wrapText="1"/>
    </xf>
    <xf numFmtId="49" fontId="13" fillId="4" borderId="9" xfId="0" applyNumberFormat="1" applyFont="1" applyFill="1" applyBorder="1" applyAlignment="1">
      <alignment horizontal="center" vertical="center"/>
    </xf>
    <xf numFmtId="49" fontId="13" fillId="4" borderId="12" xfId="0" applyNumberFormat="1" applyFont="1" applyFill="1" applyBorder="1" applyAlignment="1">
      <alignment horizontal="center" vertical="center"/>
    </xf>
    <xf numFmtId="49" fontId="3" fillId="0" borderId="11" xfId="0" applyNumberFormat="1" applyFont="1" applyBorder="1" applyAlignment="1">
      <alignment horizontal="center" vertical="center" wrapText="1"/>
    </xf>
    <xf numFmtId="0" fontId="1" fillId="0" borderId="11" xfId="3"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right" vertical="center" wrapText="1"/>
    </xf>
    <xf numFmtId="0" fontId="2" fillId="3" borderId="6" xfId="0" applyFont="1" applyFill="1" applyBorder="1" applyAlignment="1">
      <alignment horizontal="right" vertical="center" wrapText="1"/>
    </xf>
    <xf numFmtId="0" fontId="2" fillId="3" borderId="7" xfId="0" applyFont="1" applyFill="1" applyBorder="1" applyAlignment="1">
      <alignment horizontal="right" vertical="center" wrapText="1"/>
    </xf>
    <xf numFmtId="0" fontId="0" fillId="0" borderId="18" xfId="0" applyBorder="1" applyAlignment="1">
      <alignment horizontal="justify" vertical="center" wrapText="1"/>
    </xf>
    <xf numFmtId="0" fontId="0" fillId="0" borderId="11" xfId="0" applyBorder="1" applyAlignment="1">
      <alignment horizontal="justify" vertical="center" wrapText="1"/>
    </xf>
    <xf numFmtId="0" fontId="0" fillId="0" borderId="9" xfId="0" applyBorder="1" applyAlignment="1">
      <alignment horizontal="justify" vertical="center" wrapText="1"/>
    </xf>
    <xf numFmtId="0" fontId="0" fillId="0" borderId="16" xfId="0" applyBorder="1" applyAlignment="1">
      <alignment horizontal="justify" vertical="center" wrapText="1"/>
    </xf>
  </cellXfs>
  <cellStyles count="4">
    <cellStyle name="Hiperlink" xfId="1" builtinId="8"/>
    <cellStyle name="Hyperlink" xfId="3" xr:uid="{00000000-000B-0000-0000-000008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netmobile.estaleiro.serpro.gov.br/comprasnet-web/public/compras/acompanhamento-compra?compra=97400305000122023" TargetMode="External"/><Relationship Id="rId13" Type="http://schemas.openxmlformats.org/officeDocument/2006/relationships/hyperlink" Target="https://cnetmobile.estaleiro.serpro.gov.br/comprasnet-web/public/compras/acompanhamento-compra?compra=97400305000152023" TargetMode="External"/><Relationship Id="rId18" Type="http://schemas.openxmlformats.org/officeDocument/2006/relationships/hyperlink" Target="https://etcdf.tc.df.gov.br/?a=consultaETCDF&amp;f=formPrincipal&amp;nrproc=6181&amp;anoproc=2022" TargetMode="External"/><Relationship Id="rId3" Type="http://schemas.openxmlformats.org/officeDocument/2006/relationships/hyperlink" Target="http://comprasnet.gov.br/livre/Pregao/termohom.asp?prgcod=1120019&amp;co_no_uasg=974003&amp;numprp=42023&amp;codigoModalidade=5&amp;f_lstSrp=&amp;f_Uf=&amp;f_numPrp=42023&amp;f_coduasg=974003&amp;f_codMod=5&amp;f_tpPregao=E&amp;f_lstICMS=&amp;f_dtAberturaIni=&amp;f_dtAberturaFim=" TargetMode="External"/><Relationship Id="rId21" Type="http://schemas.openxmlformats.org/officeDocument/2006/relationships/hyperlink" Target="https://cnetmobile.estaleiro.serpro.gov.br/comprasnet-web/public/compras/acompanhamento-compra?compra=97400305000222023" TargetMode="External"/><Relationship Id="rId7" Type="http://schemas.openxmlformats.org/officeDocument/2006/relationships/hyperlink" Target="http://comprasnet.gov.br/livre/Pregao/termohom.asp?prgcod=1116369&amp;co_no_uasg=974003&amp;numprp=32023&amp;codigoModalidade=5&amp;f_lstSrp=T&amp;f_Uf=&amp;f_numPrp=32023&amp;f_coduasg=974003&amp;f_codMod=5&amp;f_tpPregao=E&amp;f_lstICMS=T&amp;f_dtAberturaIni=&amp;f_dtAberturaFim=" TargetMode="External"/><Relationship Id="rId12" Type="http://schemas.openxmlformats.org/officeDocument/2006/relationships/hyperlink" Target="https://cnetmobile.estaleiro.serpro.gov.br/comprasnet-web/public/compras/acompanhamento-compra?compra=97400305000142023" TargetMode="External"/><Relationship Id="rId17" Type="http://schemas.openxmlformats.org/officeDocument/2006/relationships/hyperlink" Target="https://cnetmobile.estaleiro.serpro.gov.br/comprasnet-web/public/compras/acompanhamento-compra?compra=97400303000012023" TargetMode="External"/><Relationship Id="rId2" Type="http://schemas.openxmlformats.org/officeDocument/2006/relationships/hyperlink" Target="http://comprasnet.gov.br/livre/Pregao/termohom.asp?prgcod=1123399&amp;co_no_uasg=974003&amp;numprp=52023&amp;codigoModalidade=5&amp;f_lstSrp=&amp;f_Uf=&amp;f_numPrp=52023&amp;f_coduasg=974003&amp;f_codMod=5&amp;f_tpPregao=E&amp;f_lstICMS=&amp;f_dtAberturaIni=&amp;f_dtAberturaFim=" TargetMode="External"/><Relationship Id="rId16" Type="http://schemas.openxmlformats.org/officeDocument/2006/relationships/hyperlink" Target="https://cnetmobile.estaleiro.serpro.gov.br/comprasnet-web/public/compras/acompanhamento-compra?compra=97400305000182023" TargetMode="External"/><Relationship Id="rId20" Type="http://schemas.openxmlformats.org/officeDocument/2006/relationships/hyperlink" Target="https://cnetmobile.estaleiro.serpro.gov.br/comprasnet-web/public/compras/acompanhamento-compra?compra=97400305000112023" TargetMode="External"/><Relationship Id="rId1" Type="http://schemas.openxmlformats.org/officeDocument/2006/relationships/hyperlink" Target="http://comprasnet.gov.br/livre/Pregao/termohom.asp?prgcod=1124218&amp;co_no_uasg=974003&amp;numprp=62023&amp;codigoModalidade=5&amp;f_lstSrp=&amp;f_Uf=&amp;f_numPrp=62023&amp;f_coduasg=974003&amp;f_codMod=5&amp;f_tpPregao=E&amp;f_lstICMS=&amp;f_dtAberturaIni=&amp;f_dtAberturaFim=" TargetMode="External"/><Relationship Id="rId6" Type="http://schemas.openxmlformats.org/officeDocument/2006/relationships/hyperlink" Target="http://comprasnet.gov.br/livre/Pregao/termohom.asp?prgcod=1114138&amp;co_no_uasg=974003&amp;numprp=12023&amp;codigoModalidade=5&amp;f_lstSrp=&amp;f_Uf=&amp;f_numPrp=12023&amp;f_coduasg=974003&amp;f_codMod=5&amp;f_tpPregao=E&amp;f_lstICMS=&amp;f_dtAberturaIni=&amp;f_dtAberturaFim=" TargetMode="External"/><Relationship Id="rId11" Type="http://schemas.openxmlformats.org/officeDocument/2006/relationships/hyperlink" Target="https://cnetmobile.estaleiro.serpro.gov.br/comprasnet-web/public/compras/acompanhamento-compra?compra=97400305000082023" TargetMode="External"/><Relationship Id="rId24" Type="http://schemas.openxmlformats.org/officeDocument/2006/relationships/comments" Target="../comments1.xml"/><Relationship Id="rId5" Type="http://schemas.openxmlformats.org/officeDocument/2006/relationships/hyperlink" Target="http://comprasnet.gov.br/livre/Pregao/termohom.asp?prgcod=1114753&amp;co_no_uasg=974003&amp;numprp=22023&amp;codigoModalidade=5&amp;f_lstSrp=&amp;f_Uf=&amp;f_numPrp=22023&amp;f_coduasg=974003&amp;f_codMod=5&amp;f_tpPregao=E&amp;f_lstICMS=&amp;f_dtAberturaIni=&amp;f_dtAberturaFim=" TargetMode="External"/><Relationship Id="rId15" Type="http://schemas.openxmlformats.org/officeDocument/2006/relationships/hyperlink" Target="https://cnetmobile.estaleiro.serpro.gov.br/comprasnet-web/public/compras/acompanhamento-compra?compra=97400305000182023" TargetMode="External"/><Relationship Id="rId23" Type="http://schemas.openxmlformats.org/officeDocument/2006/relationships/vmlDrawing" Target="../drawings/vmlDrawing1.vml"/><Relationship Id="rId10" Type="http://schemas.openxmlformats.org/officeDocument/2006/relationships/hyperlink" Target="https://cnetmobile.estaleiro.serpro.gov.br/comprasnet-web/public/compras/acompanhamento-compra?compra=97400305000162023" TargetMode="External"/><Relationship Id="rId19" Type="http://schemas.openxmlformats.org/officeDocument/2006/relationships/hyperlink" Target="https://cnetmobile.estaleiro.serpro.gov.br/comprasnet-web/public/compras/acompanhamento-compra?compra=97400305000212023" TargetMode="External"/><Relationship Id="rId4" Type="http://schemas.openxmlformats.org/officeDocument/2006/relationships/hyperlink" Target="http://comprasnet.gov.br/livre/Pregao/termohom.asp?prgcod=1130852&amp;co_no_uasg=974003&amp;numprp=72023&amp;codigoModalidade=5&amp;f_lstSrp=&amp;f_Uf=&amp;f_numPrp=72023&amp;f_coduasg=974003&amp;f_codMod=5&amp;f_tpPregao=E&amp;f_lstICMS=&amp;f_dtAberturaIni=&amp;f_dtAberturaFim=" TargetMode="External"/><Relationship Id="rId9" Type="http://schemas.openxmlformats.org/officeDocument/2006/relationships/hyperlink" Target="https://cnetmobile.estaleiro.serpro.gov.br/comprasnet-web/public/compras/acompanhamento-compra?compra=97400305000132023" TargetMode="External"/><Relationship Id="rId14" Type="http://schemas.openxmlformats.org/officeDocument/2006/relationships/hyperlink" Target="https://cnetmobile.estaleiro.serpro.gov.br/comprasnet-web/public/compras/acompanhamento-compra?compra=97400305000192023"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K26"/>
  <sheetViews>
    <sheetView tabSelected="1" workbookViewId="0">
      <pane ySplit="2535" topLeftCell="A23" activePane="bottomLeft"/>
      <selection activeCell="E3" sqref="E3"/>
      <selection pane="bottomLeft" activeCell="E23" sqref="E23"/>
    </sheetView>
  </sheetViews>
  <sheetFormatPr defaultRowHeight="15" x14ac:dyDescent="0.25"/>
  <cols>
    <col min="1" max="1" width="4.140625" style="1" customWidth="1"/>
    <col min="2" max="2" width="26" style="1" customWidth="1"/>
    <col min="3" max="3" width="16" style="8" customWidth="1"/>
    <col min="4" max="4" width="14.140625" style="93" customWidth="1"/>
    <col min="5" max="5" width="56" style="9" customWidth="1"/>
    <col min="6" max="6" width="17.28515625" style="94" customWidth="1"/>
    <col min="7" max="8" width="16.42578125" style="10" bestFit="1" customWidth="1"/>
    <col min="9" max="9" width="16.5703125" style="14" customWidth="1"/>
    <col min="10" max="10" width="33.5703125" style="14" customWidth="1"/>
    <col min="11" max="11" width="61.7109375" style="8" customWidth="1"/>
    <col min="12" max="16384" width="9.140625" style="1"/>
  </cols>
  <sheetData>
    <row r="1" spans="1:11" ht="41.25" customHeight="1" x14ac:dyDescent="0.25">
      <c r="A1" s="120" t="s">
        <v>0</v>
      </c>
      <c r="B1" s="121"/>
      <c r="C1" s="121"/>
      <c r="D1" s="121"/>
      <c r="E1" s="121"/>
      <c r="F1" s="121"/>
      <c r="G1" s="121"/>
      <c r="H1" s="121"/>
      <c r="I1" s="121"/>
      <c r="J1" s="121"/>
      <c r="K1" s="122"/>
    </row>
    <row r="2" spans="1:11" ht="25.5" customHeight="1" x14ac:dyDescent="0.25">
      <c r="A2" s="123" t="s">
        <v>125</v>
      </c>
      <c r="B2" s="124"/>
      <c r="C2" s="124"/>
      <c r="D2" s="124"/>
      <c r="E2" s="124"/>
      <c r="F2" s="124"/>
      <c r="G2" s="124"/>
      <c r="H2" s="124"/>
      <c r="I2" s="124"/>
      <c r="J2" s="124"/>
      <c r="K2" s="125"/>
    </row>
    <row r="3" spans="1:11" ht="45" x14ac:dyDescent="0.25">
      <c r="A3" s="2" t="s">
        <v>1</v>
      </c>
      <c r="B3" s="2" t="s">
        <v>2</v>
      </c>
      <c r="C3" s="3" t="s">
        <v>3</v>
      </c>
      <c r="D3" s="12" t="s">
        <v>4</v>
      </c>
      <c r="E3" s="16" t="s">
        <v>5</v>
      </c>
      <c r="F3" s="19" t="s">
        <v>6</v>
      </c>
      <c r="G3" s="4" t="s">
        <v>7</v>
      </c>
      <c r="H3" s="4" t="s">
        <v>8</v>
      </c>
      <c r="I3" s="12" t="s">
        <v>9</v>
      </c>
      <c r="J3" s="12" t="s">
        <v>10</v>
      </c>
      <c r="K3" s="3" t="s">
        <v>11</v>
      </c>
    </row>
    <row r="4" spans="1:11" ht="112.5" customHeight="1" x14ac:dyDescent="0.25">
      <c r="A4" s="5">
        <v>1</v>
      </c>
      <c r="B4" s="5" t="s">
        <v>12</v>
      </c>
      <c r="C4" s="6" t="s">
        <v>13</v>
      </c>
      <c r="D4" s="90" t="s">
        <v>14</v>
      </c>
      <c r="E4" s="20" t="s">
        <v>15</v>
      </c>
      <c r="F4" s="22">
        <v>44964</v>
      </c>
      <c r="G4" s="7">
        <v>767534.64</v>
      </c>
      <c r="H4" s="15">
        <f>454999.92+279999.96</f>
        <v>734999.88</v>
      </c>
      <c r="I4" s="17" t="s">
        <v>16</v>
      </c>
      <c r="J4" s="13"/>
      <c r="K4" s="11" t="s">
        <v>17</v>
      </c>
    </row>
    <row r="5" spans="1:11" ht="65.25" customHeight="1" x14ac:dyDescent="0.25">
      <c r="A5" s="5">
        <v>2</v>
      </c>
      <c r="B5" s="5" t="s">
        <v>18</v>
      </c>
      <c r="C5" s="6" t="s">
        <v>13</v>
      </c>
      <c r="D5" s="90" t="s">
        <v>19</v>
      </c>
      <c r="E5" s="20" t="s">
        <v>20</v>
      </c>
      <c r="F5" s="22">
        <v>44966</v>
      </c>
      <c r="G5" s="7">
        <v>17294.759999999998</v>
      </c>
      <c r="H5" s="15">
        <v>10888.92</v>
      </c>
      <c r="I5" s="17" t="s">
        <v>16</v>
      </c>
      <c r="J5" s="13"/>
      <c r="K5" s="11" t="s">
        <v>21</v>
      </c>
    </row>
    <row r="6" spans="1:11" ht="66" customHeight="1" x14ac:dyDescent="0.25">
      <c r="A6" s="5">
        <v>3</v>
      </c>
      <c r="B6" s="5" t="s">
        <v>22</v>
      </c>
      <c r="C6" s="6" t="s">
        <v>13</v>
      </c>
      <c r="D6" s="90" t="s">
        <v>23</v>
      </c>
      <c r="E6" s="20" t="s">
        <v>24</v>
      </c>
      <c r="F6" s="23">
        <v>44971</v>
      </c>
      <c r="G6" s="7">
        <v>281216</v>
      </c>
      <c r="H6" s="15">
        <v>97984</v>
      </c>
      <c r="I6" s="17" t="s">
        <v>16</v>
      </c>
      <c r="J6" s="17"/>
      <c r="K6" s="11" t="s">
        <v>25</v>
      </c>
    </row>
    <row r="7" spans="1:11" ht="75" x14ac:dyDescent="0.25">
      <c r="A7" s="5">
        <v>4</v>
      </c>
      <c r="B7" s="5" t="s">
        <v>26</v>
      </c>
      <c r="C7" s="6" t="s">
        <v>13</v>
      </c>
      <c r="D7" s="90" t="s">
        <v>27</v>
      </c>
      <c r="E7" s="21" t="s">
        <v>28</v>
      </c>
      <c r="F7" s="23">
        <v>44992</v>
      </c>
      <c r="G7" s="7">
        <v>33631.9</v>
      </c>
      <c r="H7" s="15">
        <v>12000</v>
      </c>
      <c r="I7" s="24" t="s">
        <v>16</v>
      </c>
      <c r="J7" s="17" t="s">
        <v>29</v>
      </c>
      <c r="K7" s="18" t="s">
        <v>30</v>
      </c>
    </row>
    <row r="8" spans="1:11" ht="75" x14ac:dyDescent="0.25">
      <c r="A8" s="5">
        <v>5</v>
      </c>
      <c r="B8" s="5" t="s">
        <v>31</v>
      </c>
      <c r="C8" s="6" t="s">
        <v>13</v>
      </c>
      <c r="D8" s="90" t="s">
        <v>32</v>
      </c>
      <c r="E8" s="21" t="s">
        <v>33</v>
      </c>
      <c r="F8" s="23">
        <v>45005</v>
      </c>
      <c r="G8" s="7">
        <v>79611.72</v>
      </c>
      <c r="H8" s="15">
        <v>32601.599999999999</v>
      </c>
      <c r="I8" s="24" t="s">
        <v>16</v>
      </c>
      <c r="J8" s="17" t="s">
        <v>34</v>
      </c>
      <c r="K8" s="18" t="s">
        <v>35</v>
      </c>
    </row>
    <row r="9" spans="1:11" ht="75" x14ac:dyDescent="0.25">
      <c r="A9" s="5">
        <v>6</v>
      </c>
      <c r="B9" s="5" t="s">
        <v>36</v>
      </c>
      <c r="C9" s="6" t="s">
        <v>13</v>
      </c>
      <c r="D9" s="90" t="s">
        <v>37</v>
      </c>
      <c r="E9" s="21" t="s">
        <v>38</v>
      </c>
      <c r="F9" s="23">
        <v>45007</v>
      </c>
      <c r="G9" s="7">
        <v>130000</v>
      </c>
      <c r="H9" s="15">
        <v>80418</v>
      </c>
      <c r="I9" s="24" t="s">
        <v>16</v>
      </c>
      <c r="J9" s="17"/>
      <c r="K9" s="18" t="s">
        <v>39</v>
      </c>
    </row>
    <row r="10" spans="1:11" ht="107.25" customHeight="1" x14ac:dyDescent="0.25">
      <c r="A10" s="29">
        <v>7</v>
      </c>
      <c r="B10" s="29" t="s">
        <v>40</v>
      </c>
      <c r="C10" s="30" t="s">
        <v>13</v>
      </c>
      <c r="D10" s="36" t="s">
        <v>41</v>
      </c>
      <c r="E10" s="32" t="s">
        <v>42</v>
      </c>
      <c r="F10" s="33">
        <v>45029</v>
      </c>
      <c r="G10" s="34">
        <v>109540.77</v>
      </c>
      <c r="H10" s="34">
        <f>55935.04+36760.92</f>
        <v>92695.959999999992</v>
      </c>
      <c r="I10" s="35" t="s">
        <v>16</v>
      </c>
      <c r="J10" s="36" t="s">
        <v>43</v>
      </c>
      <c r="K10" s="37" t="s">
        <v>44</v>
      </c>
    </row>
    <row r="11" spans="1:11" ht="90" x14ac:dyDescent="0.25">
      <c r="A11" s="25">
        <v>8</v>
      </c>
      <c r="B11" s="25" t="s">
        <v>45</v>
      </c>
      <c r="C11" s="26" t="s">
        <v>13</v>
      </c>
      <c r="D11" s="80" t="s">
        <v>46</v>
      </c>
      <c r="E11" s="58" t="s">
        <v>47</v>
      </c>
      <c r="F11" s="38">
        <v>45167</v>
      </c>
      <c r="G11" s="28">
        <v>86375.46</v>
      </c>
      <c r="H11" s="46">
        <f>62000+23300</f>
        <v>85300</v>
      </c>
      <c r="I11" s="70" t="s">
        <v>16</v>
      </c>
      <c r="J11" s="59"/>
      <c r="K11" s="71" t="s">
        <v>48</v>
      </c>
    </row>
    <row r="12" spans="1:11" ht="45" x14ac:dyDescent="0.25">
      <c r="A12" s="25">
        <v>9</v>
      </c>
      <c r="B12" s="25" t="s">
        <v>49</v>
      </c>
      <c r="C12" s="26" t="s">
        <v>13</v>
      </c>
      <c r="D12" s="80" t="s">
        <v>50</v>
      </c>
      <c r="E12" s="27" t="s">
        <v>51</v>
      </c>
      <c r="F12" s="38">
        <v>45156</v>
      </c>
      <c r="G12" s="46">
        <v>149900</v>
      </c>
      <c r="H12" s="78"/>
      <c r="I12" s="60" t="s">
        <v>52</v>
      </c>
      <c r="J12" s="57" t="s">
        <v>53</v>
      </c>
      <c r="K12" s="45" t="s">
        <v>54</v>
      </c>
    </row>
    <row r="13" spans="1:11" ht="75" x14ac:dyDescent="0.25">
      <c r="A13" s="114">
        <v>10</v>
      </c>
      <c r="B13" s="106" t="s">
        <v>55</v>
      </c>
      <c r="C13" s="107" t="s">
        <v>56</v>
      </c>
      <c r="D13" s="108" t="s">
        <v>57</v>
      </c>
      <c r="E13" s="109" t="s">
        <v>58</v>
      </c>
      <c r="F13" s="110">
        <v>45191</v>
      </c>
      <c r="G13" s="111">
        <v>362582.4</v>
      </c>
      <c r="H13" s="112"/>
      <c r="I13" s="113" t="s">
        <v>59</v>
      </c>
      <c r="J13" s="57" t="s">
        <v>60</v>
      </c>
      <c r="K13" s="115" t="s">
        <v>61</v>
      </c>
    </row>
    <row r="14" spans="1:11" ht="105" x14ac:dyDescent="0.25">
      <c r="A14" s="25">
        <v>11</v>
      </c>
      <c r="B14" s="25" t="s">
        <v>62</v>
      </c>
      <c r="C14" s="26" t="s">
        <v>13</v>
      </c>
      <c r="D14" s="80" t="s">
        <v>63</v>
      </c>
      <c r="E14" s="41" t="s">
        <v>64</v>
      </c>
      <c r="F14" s="38">
        <v>45191</v>
      </c>
      <c r="G14" s="28">
        <v>128185.71</v>
      </c>
      <c r="H14" s="47">
        <f>18381.5+251+7211+2476.5+595+16322.9+15900+4110</f>
        <v>65247.9</v>
      </c>
      <c r="I14" s="48" t="s">
        <v>16</v>
      </c>
      <c r="J14" s="63" t="s">
        <v>65</v>
      </c>
      <c r="K14" s="49" t="s">
        <v>66</v>
      </c>
    </row>
    <row r="15" spans="1:11" ht="86.25" customHeight="1" x14ac:dyDescent="0.25">
      <c r="A15" s="39">
        <v>12</v>
      </c>
      <c r="B15" s="39" t="s">
        <v>67</v>
      </c>
      <c r="C15" s="40" t="s">
        <v>13</v>
      </c>
      <c r="D15" s="91" t="s">
        <v>68</v>
      </c>
      <c r="E15" s="27" t="s">
        <v>69</v>
      </c>
      <c r="F15" s="43">
        <v>45209</v>
      </c>
      <c r="G15" s="42">
        <v>74255.75</v>
      </c>
      <c r="H15" s="42">
        <f>49838.88+10670</f>
        <v>60508.88</v>
      </c>
      <c r="I15" s="61" t="s">
        <v>16</v>
      </c>
      <c r="J15" s="44"/>
      <c r="K15" s="62" t="s">
        <v>70</v>
      </c>
    </row>
    <row r="16" spans="1:11" ht="120" x14ac:dyDescent="0.25">
      <c r="A16" s="50">
        <v>13</v>
      </c>
      <c r="B16" s="39" t="s">
        <v>71</v>
      </c>
      <c r="C16" s="40" t="s">
        <v>13</v>
      </c>
      <c r="D16" s="91" t="s">
        <v>72</v>
      </c>
      <c r="E16" s="128" t="s">
        <v>73</v>
      </c>
      <c r="F16" s="43">
        <v>45205</v>
      </c>
      <c r="G16" s="42">
        <v>563719.68000000005</v>
      </c>
      <c r="H16" s="42">
        <v>480956.88</v>
      </c>
      <c r="I16" s="73" t="s">
        <v>16</v>
      </c>
      <c r="J16" s="74" t="s">
        <v>74</v>
      </c>
      <c r="K16" s="72" t="s">
        <v>75</v>
      </c>
    </row>
    <row r="17" spans="1:11" ht="105" x14ac:dyDescent="0.25">
      <c r="A17" s="39">
        <v>14</v>
      </c>
      <c r="B17" s="25" t="s">
        <v>76</v>
      </c>
      <c r="C17" s="26" t="s">
        <v>13</v>
      </c>
      <c r="D17" s="80" t="s">
        <v>77</v>
      </c>
      <c r="E17" s="129" t="s">
        <v>78</v>
      </c>
      <c r="F17" s="38">
        <v>45205</v>
      </c>
      <c r="G17" s="28">
        <v>4587935.1500000004</v>
      </c>
      <c r="H17" s="28">
        <f>2659800+43700+244900+79000+9604.5</f>
        <v>3037004.5</v>
      </c>
      <c r="I17" s="70" t="s">
        <v>16</v>
      </c>
      <c r="J17" s="77" t="s">
        <v>79</v>
      </c>
      <c r="K17" s="71" t="s">
        <v>80</v>
      </c>
    </row>
    <row r="18" spans="1:11" ht="75" x14ac:dyDescent="0.25">
      <c r="A18" s="50">
        <v>15</v>
      </c>
      <c r="B18" s="51" t="s">
        <v>81</v>
      </c>
      <c r="C18" s="52" t="s">
        <v>13</v>
      </c>
      <c r="D18" s="92" t="s">
        <v>82</v>
      </c>
      <c r="E18" s="126" t="s">
        <v>83</v>
      </c>
      <c r="F18" s="53">
        <v>45237</v>
      </c>
      <c r="G18" s="54">
        <v>2076933.6</v>
      </c>
      <c r="H18" s="54">
        <f>1269500+128000</f>
        <v>1397500</v>
      </c>
      <c r="I18" s="55" t="s">
        <v>16</v>
      </c>
      <c r="J18" s="64" t="s">
        <v>84</v>
      </c>
      <c r="K18" s="56" t="s">
        <v>85</v>
      </c>
    </row>
    <row r="19" spans="1:11" ht="75" x14ac:dyDescent="0.25">
      <c r="A19" s="39">
        <v>16</v>
      </c>
      <c r="B19" s="5" t="s">
        <v>86</v>
      </c>
      <c r="C19" s="65" t="s">
        <v>13</v>
      </c>
      <c r="D19" s="13" t="s">
        <v>87</v>
      </c>
      <c r="E19" s="20" t="s">
        <v>88</v>
      </c>
      <c r="F19" s="66">
        <v>45239</v>
      </c>
      <c r="G19" s="7">
        <v>3629170.81</v>
      </c>
      <c r="H19" s="7"/>
      <c r="I19" s="67" t="s">
        <v>89</v>
      </c>
      <c r="J19" s="67" t="s">
        <v>90</v>
      </c>
      <c r="K19" s="18"/>
    </row>
    <row r="20" spans="1:11" ht="135" x14ac:dyDescent="0.25">
      <c r="A20" s="50">
        <v>17</v>
      </c>
      <c r="B20" s="51" t="s">
        <v>91</v>
      </c>
      <c r="C20" s="52" t="s">
        <v>13</v>
      </c>
      <c r="D20" s="64" t="s">
        <v>92</v>
      </c>
      <c r="E20" s="68" t="s">
        <v>93</v>
      </c>
      <c r="F20" s="69">
        <v>45225</v>
      </c>
      <c r="G20" s="54">
        <v>2945968.92</v>
      </c>
      <c r="H20" s="54">
        <f>1610000+24098.67</f>
        <v>1634098.67</v>
      </c>
      <c r="I20" s="76" t="s">
        <v>16</v>
      </c>
      <c r="J20" s="13" t="s">
        <v>94</v>
      </c>
      <c r="K20" s="75" t="s">
        <v>95</v>
      </c>
    </row>
    <row r="21" spans="1:11" ht="126" customHeight="1" x14ac:dyDescent="0.25">
      <c r="A21" s="39">
        <v>18</v>
      </c>
      <c r="B21" s="29" t="s">
        <v>86</v>
      </c>
      <c r="C21" s="31" t="s">
        <v>13</v>
      </c>
      <c r="D21" s="36" t="s">
        <v>96</v>
      </c>
      <c r="E21" s="81" t="s">
        <v>97</v>
      </c>
      <c r="F21" s="33">
        <v>45259</v>
      </c>
      <c r="G21" s="34">
        <v>3629170.81</v>
      </c>
      <c r="H21" s="34">
        <v>3120150</v>
      </c>
      <c r="I21" s="82" t="s">
        <v>16</v>
      </c>
      <c r="J21" s="36" t="s">
        <v>98</v>
      </c>
      <c r="K21" s="79" t="s">
        <v>99</v>
      </c>
    </row>
    <row r="22" spans="1:11" ht="83.25" customHeight="1" x14ac:dyDescent="0.25">
      <c r="A22" s="39">
        <v>19</v>
      </c>
      <c r="B22" s="83" t="s">
        <v>100</v>
      </c>
      <c r="C22" s="84" t="s">
        <v>56</v>
      </c>
      <c r="D22" s="85" t="s">
        <v>101</v>
      </c>
      <c r="E22" s="41" t="s">
        <v>102</v>
      </c>
      <c r="F22" s="86">
        <v>45279</v>
      </c>
      <c r="G22" s="42">
        <v>792780</v>
      </c>
      <c r="H22" s="42">
        <v>678462</v>
      </c>
      <c r="I22" s="87" t="s">
        <v>16</v>
      </c>
      <c r="J22" s="36" t="s">
        <v>103</v>
      </c>
      <c r="K22" s="88" t="s">
        <v>95</v>
      </c>
    </row>
    <row r="23" spans="1:11" ht="180" x14ac:dyDescent="0.25">
      <c r="A23" s="39">
        <v>20</v>
      </c>
      <c r="B23" s="39" t="s">
        <v>104</v>
      </c>
      <c r="C23" s="84" t="s">
        <v>56</v>
      </c>
      <c r="D23" s="117" t="s">
        <v>105</v>
      </c>
      <c r="E23" s="127" t="s">
        <v>106</v>
      </c>
      <c r="F23" s="43">
        <v>45328</v>
      </c>
      <c r="G23" s="42">
        <v>2086105.8</v>
      </c>
      <c r="H23" s="42">
        <v>2583720</v>
      </c>
      <c r="I23" s="87" t="s">
        <v>16</v>
      </c>
      <c r="J23" s="118" t="s">
        <v>107</v>
      </c>
      <c r="K23" s="119" t="s">
        <v>108</v>
      </c>
    </row>
    <row r="24" spans="1:11" ht="120" x14ac:dyDescent="0.25">
      <c r="A24" s="25">
        <v>21</v>
      </c>
      <c r="B24" s="25" t="s">
        <v>109</v>
      </c>
      <c r="C24" s="103" t="s">
        <v>56</v>
      </c>
      <c r="D24" s="116" t="s">
        <v>110</v>
      </c>
      <c r="E24" s="128" t="s">
        <v>111</v>
      </c>
      <c r="F24" s="38">
        <v>45322</v>
      </c>
      <c r="G24" s="28">
        <v>2678656.66</v>
      </c>
      <c r="H24" s="28"/>
      <c r="I24" s="104" t="s">
        <v>59</v>
      </c>
      <c r="J24" s="80" t="s">
        <v>112</v>
      </c>
      <c r="K24" s="105" t="s">
        <v>113</v>
      </c>
    </row>
    <row r="25" spans="1:11" ht="75" x14ac:dyDescent="0.25">
      <c r="A25" s="95">
        <v>22</v>
      </c>
      <c r="B25" s="95" t="s">
        <v>114</v>
      </c>
      <c r="C25" s="96" t="s">
        <v>115</v>
      </c>
      <c r="D25" s="97" t="s">
        <v>116</v>
      </c>
      <c r="E25" s="98" t="s">
        <v>117</v>
      </c>
      <c r="F25" s="99">
        <v>45195</v>
      </c>
      <c r="G25" s="100">
        <f>(2819.94*12)</f>
        <v>33839.279999999999</v>
      </c>
      <c r="H25" s="100">
        <f>(3021*12)</f>
        <v>36252</v>
      </c>
      <c r="I25" s="101" t="s">
        <v>16</v>
      </c>
      <c r="J25" s="97" t="s">
        <v>118</v>
      </c>
      <c r="K25" s="102" t="s">
        <v>119</v>
      </c>
    </row>
    <row r="26" spans="1:11" ht="56.25" customHeight="1" x14ac:dyDescent="0.25">
      <c r="A26" s="5">
        <v>23</v>
      </c>
      <c r="B26" s="5" t="s">
        <v>120</v>
      </c>
      <c r="C26" s="65" t="s">
        <v>121</v>
      </c>
      <c r="D26" s="13" t="s">
        <v>116</v>
      </c>
      <c r="E26" s="89" t="s">
        <v>122</v>
      </c>
      <c r="F26" s="66">
        <v>45224</v>
      </c>
      <c r="G26" s="7">
        <v>739517.88</v>
      </c>
      <c r="H26" s="7">
        <v>614964.57999999996</v>
      </c>
      <c r="I26" s="17" t="s">
        <v>16</v>
      </c>
      <c r="J26" s="13" t="s">
        <v>123</v>
      </c>
      <c r="K26" s="11" t="s">
        <v>124</v>
      </c>
    </row>
  </sheetData>
  <sortState xmlns:xlrd2="http://schemas.microsoft.com/office/spreadsheetml/2017/richdata2" ref="A3:K10">
    <sortCondition ref="D3:D10"/>
  </sortState>
  <mergeCells count="2">
    <mergeCell ref="A1:K1"/>
    <mergeCell ref="A2:K2"/>
  </mergeCells>
  <phoneticPr fontId="8" type="noConversion"/>
  <hyperlinks>
    <hyperlink ref="K9" r:id="rId1" xr:uid="{C097F8A6-BD36-4AAB-AF66-D8B562EC7B10}"/>
    <hyperlink ref="K8" r:id="rId2" xr:uid="{8B6F6FAE-D0A3-485E-AD2F-285A538D3981}"/>
    <hyperlink ref="K7" r:id="rId3" xr:uid="{106B3DBD-2E4C-4386-BCA4-889376E457D8}"/>
    <hyperlink ref="K10" r:id="rId4" xr:uid="{3F5D64DD-3387-4123-BF88-E5EB66575CD7}"/>
    <hyperlink ref="K5" r:id="rId5" xr:uid="{00000000-0004-0000-0000-000002000000}"/>
    <hyperlink ref="K4" r:id="rId6" xr:uid="{00000000-0004-0000-0000-000001000000}"/>
    <hyperlink ref="K6" r:id="rId7" xr:uid="{00000000-0004-0000-0000-000000000000}"/>
    <hyperlink ref="K14" r:id="rId8" xr:uid="{B6626451-B5C8-4304-B0B6-D507AA00B5BE}"/>
    <hyperlink ref="K15" r:id="rId9" xr:uid="{30CF30E0-9E84-4541-9667-20E869724E44}"/>
    <hyperlink ref="K18" r:id="rId10" xr:uid="{C9B637CD-0D38-4963-BB6D-23189C620863}"/>
    <hyperlink ref="K11" r:id="rId11" xr:uid="{F36B3A0F-EF5C-427D-9BB0-F7A5D3F2226A}"/>
    <hyperlink ref="K16" r:id="rId12" xr:uid="{05BE79D5-16B1-459A-8EE5-3BAF1F9267A2}"/>
    <hyperlink ref="K17" r:id="rId13" xr:uid="{0C2BCCE4-7B75-406C-854D-F06919C356FB}"/>
    <hyperlink ref="K21" r:id="rId14" xr:uid="{767E58D1-EE52-4589-97F3-4AFB01732D6F}"/>
    <hyperlink ref="K20" r:id="rId15" xr:uid="{ECBE4889-B592-4F62-BA8C-1B777EE4992E}"/>
    <hyperlink ref="K22" r:id="rId16" xr:uid="{266C1668-643D-499D-8BE5-9314B4AE8931}"/>
    <hyperlink ref="K26" r:id="rId17" xr:uid="{10C01E60-20C5-408B-AE3A-BCAD226F7FFB}"/>
    <hyperlink ref="K25" r:id="rId18" xr:uid="{DEB9B67F-C42F-440D-9B9E-733248B16410}"/>
    <hyperlink ref="K23" r:id="rId19" xr:uid="{CDDCE363-7E3A-46D8-9471-F0042A08FE75}"/>
    <hyperlink ref="K13" r:id="rId20" xr:uid="{622D892C-F180-482A-AC85-DE43FD7560F9}"/>
    <hyperlink ref="K24" r:id="rId21" xr:uid="{CF59ED4B-E730-458A-9427-752CCA126812}"/>
  </hyperlinks>
  <pageMargins left="0.51181102362204722" right="0.51181102362204722" top="0.78740157480314965" bottom="0.78740157480314965" header="0.31496062992125984" footer="0.31496062992125984"/>
  <pageSetup paperSize="9" scale="75" orientation="portrait" r:id="rId22"/>
  <legacyDrawing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02B1CAA51D954BA5D6D4E85A04E359" ma:contentTypeVersion="6" ma:contentTypeDescription="Crie um novo documento." ma:contentTypeScope="" ma:versionID="14def5e089290570276265b4a33a1ea4">
  <xsd:schema xmlns:xsd="http://www.w3.org/2001/XMLSchema" xmlns:xs="http://www.w3.org/2001/XMLSchema" xmlns:p="http://schemas.microsoft.com/office/2006/metadata/properties" xmlns:ns2="d330f94d-42b9-4afe-921e-1fb3d3d9a0b3" xmlns:ns3="6246176a-c91e-47ad-b7c0-a9cf0bb94b0a" targetNamespace="http://schemas.microsoft.com/office/2006/metadata/properties" ma:root="true" ma:fieldsID="b613368e370afeab5f214b2e869f43a6" ns2:_="" ns3:_="">
    <xsd:import namespace="d330f94d-42b9-4afe-921e-1fb3d3d9a0b3"/>
    <xsd:import namespace="6246176a-c91e-47ad-b7c0-a9cf0bb94b0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30f94d-42b9-4afe-921e-1fb3d3d9a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6176a-c91e-47ad-b7c0-a9cf0bb94b0a"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737509-2D1B-4111-948A-8BB67E04D049}">
  <ds:schemaRefs>
    <ds:schemaRef ds:uri="http://schemas.microsoft.com/sharepoint/v3/contenttype/forms"/>
  </ds:schemaRefs>
</ds:datastoreItem>
</file>

<file path=customXml/itemProps2.xml><?xml version="1.0" encoding="utf-8"?>
<ds:datastoreItem xmlns:ds="http://schemas.openxmlformats.org/officeDocument/2006/customXml" ds:itemID="{D272ADA4-C406-442E-A09B-361EF0662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30f94d-42b9-4afe-921e-1fb3d3d9a0b3"/>
    <ds:schemaRef ds:uri="6246176a-c91e-47ad-b7c0-a9cf0bb94b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B5B85-F9B6-4D0B-86E0-5980652BDFD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Result. Licit.2023</vt:lpstr>
      <vt:lpstr>'Result. Licit.2023'!Area_de_impressao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 Banno</dc:creator>
  <cp:keywords/>
  <dc:description/>
  <cp:lastModifiedBy>Emili Banno</cp:lastModifiedBy>
  <cp:revision/>
  <dcterms:created xsi:type="dcterms:W3CDTF">2022-10-04T17:29:16Z</dcterms:created>
  <dcterms:modified xsi:type="dcterms:W3CDTF">2024-05-02T17:24:08Z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0x0101008D02B1CAA51D954BA5D6D4E85A04E359</vt:lpwstr>
  </property>
</Properties>
</file>